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err\OneDrive\Documents\Ecole VTT\Critérium Trévol anciens fichiers\Critérium Trévol 2025\"/>
    </mc:Choice>
  </mc:AlternateContent>
  <xr:revisionPtr revIDLastSave="0" documentId="13_ncr:1_{8C5F693C-9F4F-481D-8240-AF685F1A57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2" sheetId="21" r:id="rId1"/>
    <sheet name="Feuil1" sheetId="22" state="veryHidden" r:id="rId2"/>
  </sheets>
  <externalReferences>
    <externalReference r:id="rId3"/>
  </externalReferences>
  <definedNames>
    <definedName name="_xlnm.Print_Area" localSheetId="0">'02'!$A$1:$H$22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1" l="1"/>
  <c r="C13" i="21"/>
  <c r="C12" i="21"/>
  <c r="C3" i="21"/>
  <c r="G12" i="21" s="1"/>
  <c r="D5" i="21" l="1"/>
  <c r="D7" i="21"/>
  <c r="F7" i="21"/>
  <c r="G3" i="21" l="1"/>
  <c r="C11" i="21"/>
  <c r="C15" i="21"/>
  <c r="C16" i="21"/>
  <c r="C10" i="21"/>
  <c r="C11" i="22" l="1" a="1"/>
  <c r="C11" i="22" s="1"/>
  <c r="C9" i="22"/>
  <c r="C10" i="22"/>
  <c r="H17" i="21" l="1"/>
  <c r="F20" i="21" l="1"/>
  <c r="C17" i="21" l="1"/>
  <c r="F22" i="21"/>
  <c r="D20" i="21"/>
  <c r="D22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tc={3A7C0F8D-0DBC-4FF4-9221-7AA53935DA90}</author>
    <author>tc={59FF9319-802C-447F-B859-D46E4CF80E0F}</author>
  </authors>
  <commentList>
    <comment ref="A9" authorId="0" shapeId="0" xr:uid="{3A7C0F8D-0DBC-4FF4-9221-7AA53935DA90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ATTENTION : Les désignations doivent correspondre au tableau</t>
        </r>
      </text>
    </comment>
    <comment ref="C9" authorId="1" shapeId="0" xr:uid="{59FF9319-802C-447F-B859-D46E4CF80E0F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Nombre de point sur le total (Les Pts Négtifs sont enlevés du total)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<sst xmlns="http://schemas.openxmlformats.org/spreadsheetml/2006/main" count="41" uniqueCount="35">
  <si>
    <t>Catégorie :</t>
  </si>
  <si>
    <t>QCM</t>
  </si>
  <si>
    <t>Orientation</t>
  </si>
  <si>
    <t>Rallye</t>
  </si>
  <si>
    <t>/100</t>
  </si>
  <si>
    <t>/200</t>
  </si>
  <si>
    <t>Résultat</t>
  </si>
  <si>
    <t>Mécanique</t>
  </si>
  <si>
    <t>/</t>
  </si>
  <si>
    <t>Participants</t>
  </si>
  <si>
    <t>Total :</t>
  </si>
  <si>
    <t>Formule catégorie en fonction du numéro</t>
  </si>
  <si>
    <t>Numéro INS</t>
  </si>
  <si>
    <t>Tabl 13-14</t>
  </si>
  <si>
    <t>Tabl 15-16</t>
  </si>
  <si>
    <t>Tabl 17-18</t>
  </si>
  <si>
    <t>Tabl 13-18F</t>
  </si>
  <si>
    <t>Avec Formule err sur tt les tables au dessus</t>
  </si>
  <si>
    <t>Test de la formule</t>
  </si>
  <si>
    <t>Avec un Si Condition</t>
  </si>
  <si>
    <t>On va tout péter avec le formule de taré !
Utilisation Si Classic</t>
  </si>
  <si>
    <t xml:space="preserve">Plaque numéro : </t>
  </si>
  <si>
    <t>Classement catégorie</t>
  </si>
  <si>
    <t>Classement général</t>
  </si>
  <si>
    <r>
      <rPr>
        <b/>
        <sz val="18"/>
        <color rgb="FFFF0000"/>
        <rFont val="Calibri"/>
        <family val="2"/>
        <scheme val="minor"/>
      </rPr>
      <t xml:space="preserve"> Critérium VTT Départemental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Samedi 05 Avril 2025</t>
    </r>
  </si>
  <si>
    <t>AucunResult Ans</t>
  </si>
  <si>
    <t>Epreuves</t>
  </si>
  <si>
    <t>/ 840</t>
  </si>
  <si>
    <t xml:space="preserve">Club : </t>
  </si>
  <si>
    <t xml:space="preserve">points Négatifs : </t>
  </si>
  <si>
    <t>/40</t>
  </si>
  <si>
    <t>Enigme 1</t>
  </si>
  <si>
    <t>/160</t>
  </si>
  <si>
    <t>Enigme 2</t>
  </si>
  <si>
    <t xml:space="preserve">Pilotage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</si>
</sst>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theme="3" tint="0.39997558519241921"/>
      <name val="Arial"/>
      <family val="2"/>
    </font>
    <font>
      <b/>
      <sz val="14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3" borderId="6" xfId="0" quotePrefix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righ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1"/>
      <color rgb="FFFFFFCC"/>
      <color rgb="FF00FF00"/>
      <color rgb="FFFF00FF"/>
      <color rgb="FF00CC99"/>
      <color rgb="FF5B9BD5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1129852</xdr:colOff>
      <xdr:row>0</xdr:row>
      <xdr:rowOff>175707</xdr:rowOff>
    </xdr:from>
    <xdr:to>
      <xdr:col>7</xdr:col>
      <xdr:colOff>1700007</xdr:colOff>
      <xdr:row>0</xdr:row>
      <xdr:rowOff>680421</xdr:rowOff>
    </xdr:to>
    <xdr:pic>
      <xdr:nvPicPr>
        <xdr:cNvPr id="4" name="Image 3" descr="C:\Users\BONJOUR FANFAN\Documents\Vtt\Loggo et affiche\logo_ffct.jpg">
          <a:extLst>
            <a:ext uri="{FF2B5EF4-FFF2-40B4-BE49-F238E27FC236}">
              <a16:creationId xmlns:a16="http://schemas.microsoft.com/office/drawing/2014/main" id="{1A26F554-FFD2-47FB-AD5D-4192A326FC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903558" y="175707"/>
          <a:ext cx="570155" cy="5047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135755</xdr:colOff>
      <xdr:row>0</xdr:row>
      <xdr:rowOff>74707</xdr:rowOff>
    </xdr:from>
    <xdr:to>
      <xdr:col>1</xdr:col>
      <xdr:colOff>261472</xdr:colOff>
      <xdr:row>0</xdr:row>
      <xdr:rowOff>681467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9ED1027-519A-4E02-80B9-F7C4190F16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755" y="74707"/>
          <a:ext cx="954952" cy="606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44822</xdr:colOff>
      <xdr:row>0</xdr:row>
      <xdr:rowOff>156882</xdr:rowOff>
    </xdr:from>
    <xdr:to>
      <xdr:col>7</xdr:col>
      <xdr:colOff>972667</xdr:colOff>
      <xdr:row>0</xdr:row>
      <xdr:rowOff>688786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C906EA7-BD00-4CB7-872B-F8BF3D34DC4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18528" y="156882"/>
          <a:ext cx="927845" cy="531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</xdr:col>
      <xdr:colOff>328707</xdr:colOff>
      <xdr:row>0</xdr:row>
      <xdr:rowOff>186764</xdr:rowOff>
    </xdr:from>
    <xdr:to>
      <xdr:col>2</xdr:col>
      <xdr:colOff>156884</xdr:colOff>
      <xdr:row>0</xdr:row>
      <xdr:rowOff>673835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6D37E21-A21F-D505-7D0B-819E371D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942" y="186764"/>
          <a:ext cx="657413" cy="487071"/>
        </a:xfrm>
        <a:prstGeom prst="rect">
          <a:avLst/>
        </a:prstGeom>
      </xdr:spPr>
    </xdr:pic>
    <xdr:clientData/>
  </xdr:twoCellAnchor>
  <xdr:twoCellAnchor editAs="oneCell">
    <xdr:from>
      <xdr:col>6</xdr:col>
      <xdr:colOff>126890</xdr:colOff>
      <xdr:row>8</xdr:row>
      <xdr:rowOff>529527</xdr:rowOff>
    </xdr:from>
    <xdr:to>
      <xdr:col>7</xdr:col>
      <xdr:colOff>723943</xdr:colOff>
      <xdr:row>15</xdr:row>
      <xdr:rowOff>238175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6071309-6F6E-B244-46AA-731B21D4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758" y="3704527"/>
          <a:ext cx="1841988" cy="3084174"/>
        </a:xfrm>
        <a:prstGeom prst="rect">
          <a:avLst/>
        </a:prstGeom>
      </xdr:spPr>
    </xdr:pic>
    <xdr:clientData/>
  </xdr:twoCellAnchor>
  <xdr:twoCellAnchor editAs="absolute">
    <xdr:from>
      <xdr:col>6</xdr:col>
      <xdr:colOff>283882</xdr:colOff>
      <xdr:row>4</xdr:row>
      <xdr:rowOff>22413</xdr:rowOff>
    </xdr:from>
    <xdr:to>
      <xdr:col>6</xdr:col>
      <xdr:colOff>941295</xdr:colOff>
      <xdr:row>4</xdr:row>
      <xdr:rowOff>509484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4210D28-896C-45AC-A6EB-E12808E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6529" y="1695825"/>
          <a:ext cx="657413" cy="4870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ierr\OneDrive\Documents\Ecole%20VTT\Crit&#233;rium%20Tr&#233;vol%20anciens%20fichiers\Crit&#233;rium%20Tr&#233;vol%202025\total%20points%20n&#233;gatifs.xlsx" TargetMode="External"/><Relationship Id="rId1" Type="http://schemas.openxmlformats.org/officeDocument/2006/relationships/externalLinkPath" Target="total%20points%20n&#233;gati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Feuil2"/>
      <sheetName val="Feuil3"/>
      <sheetName val="Feuil4"/>
    </sheetNames>
    <sheetDataSet>
      <sheetData sheetId="0">
        <row r="4">
          <cell r="A4">
            <v>1</v>
          </cell>
          <cell r="B4" t="str">
            <v>Simon</v>
          </cell>
          <cell r="C4" t="str">
            <v xml:space="preserve"> PATRAC</v>
          </cell>
          <cell r="D4" t="str">
            <v>Minime</v>
          </cell>
          <cell r="E4" t="str">
            <v>CRL Pont du Château</v>
          </cell>
          <cell r="F4" t="str">
            <v>vide</v>
          </cell>
          <cell r="G4" t="str">
            <v>vide</v>
          </cell>
          <cell r="H4">
            <v>20</v>
          </cell>
          <cell r="I4">
            <v>0</v>
          </cell>
          <cell r="J4" t="str">
            <v>vide</v>
          </cell>
          <cell r="K4" t="str">
            <v>vide</v>
          </cell>
          <cell r="L4" t="str">
            <v>vide</v>
          </cell>
          <cell r="M4">
            <v>20</v>
          </cell>
          <cell r="N4">
            <v>820</v>
          </cell>
          <cell r="O4">
            <v>6</v>
          </cell>
          <cell r="P4">
            <v>10</v>
          </cell>
        </row>
        <row r="5">
          <cell r="M5">
            <v>10</v>
          </cell>
          <cell r="N5">
            <v>830</v>
          </cell>
        </row>
        <row r="6">
          <cell r="M6">
            <v>0</v>
          </cell>
          <cell r="N6">
            <v>840</v>
          </cell>
        </row>
        <row r="7">
          <cell r="M7">
            <v>0</v>
          </cell>
          <cell r="N7">
            <v>840</v>
          </cell>
        </row>
        <row r="8">
          <cell r="M8">
            <v>0</v>
          </cell>
          <cell r="N8">
            <v>840</v>
          </cell>
        </row>
        <row r="9">
          <cell r="M9">
            <v>0</v>
          </cell>
          <cell r="N9">
            <v>840</v>
          </cell>
        </row>
        <row r="10">
          <cell r="M10" t="str">
            <v>vide</v>
          </cell>
          <cell r="N10" t="str">
            <v>vide</v>
          </cell>
        </row>
        <row r="11">
          <cell r="M11" t="str">
            <v>vide</v>
          </cell>
          <cell r="N11" t="str">
            <v>vide</v>
          </cell>
        </row>
        <row r="12">
          <cell r="M12" t="str">
            <v>vide</v>
          </cell>
          <cell r="N12" t="str">
            <v>vide</v>
          </cell>
        </row>
        <row r="13">
          <cell r="M13" t="str">
            <v>vide</v>
          </cell>
          <cell r="N13" t="str">
            <v>vide</v>
          </cell>
        </row>
        <row r="14">
          <cell r="M14" t="str">
            <v>vide</v>
          </cell>
          <cell r="N14" t="str">
            <v>vide</v>
          </cell>
        </row>
        <row r="15">
          <cell r="M15" t="str">
            <v>vide</v>
          </cell>
          <cell r="N15" t="str">
            <v>vide</v>
          </cell>
        </row>
        <row r="16">
          <cell r="M16" t="str">
            <v>vide</v>
          </cell>
          <cell r="N16" t="str">
            <v>vide</v>
          </cell>
        </row>
        <row r="17">
          <cell r="M17" t="str">
            <v>vide</v>
          </cell>
          <cell r="N17" t="str">
            <v>vide</v>
          </cell>
        </row>
        <row r="18">
          <cell r="M18" t="str">
            <v>vide</v>
          </cell>
          <cell r="N18" t="str">
            <v>vide</v>
          </cell>
        </row>
        <row r="19">
          <cell r="M19" t="str">
            <v>vide</v>
          </cell>
          <cell r="N19" t="str">
            <v>vide</v>
          </cell>
        </row>
        <row r="20">
          <cell r="M20" t="str">
            <v>vide</v>
          </cell>
          <cell r="N20" t="str">
            <v>vide</v>
          </cell>
        </row>
        <row r="21">
          <cell r="N21" t="str">
            <v>vide</v>
          </cell>
        </row>
        <row r="22">
          <cell r="N22" t="str">
            <v>vide</v>
          </cell>
        </row>
        <row r="23">
          <cell r="N23" t="str">
            <v>vide</v>
          </cell>
        </row>
        <row r="26">
          <cell r="N26" t="str">
            <v>positifs</v>
          </cell>
        </row>
        <row r="27">
          <cell r="N27" t="str">
            <v>/840</v>
          </cell>
        </row>
        <row r="28">
          <cell r="N28">
            <v>721</v>
          </cell>
        </row>
        <row r="29">
          <cell r="N29">
            <v>770</v>
          </cell>
        </row>
        <row r="30">
          <cell r="N30" t="str">
            <v>vide</v>
          </cell>
        </row>
        <row r="31">
          <cell r="N31" t="str">
            <v>vide</v>
          </cell>
        </row>
        <row r="32">
          <cell r="N32" t="str">
            <v>vide</v>
          </cell>
        </row>
        <row r="33">
          <cell r="N33" t="str">
            <v>vide</v>
          </cell>
        </row>
        <row r="34">
          <cell r="N34" t="str">
            <v>vide</v>
          </cell>
        </row>
        <row r="35">
          <cell r="N35" t="str">
            <v>vide</v>
          </cell>
        </row>
        <row r="36">
          <cell r="N36" t="str">
            <v>vide</v>
          </cell>
        </row>
        <row r="37">
          <cell r="N37" t="str">
            <v>vide</v>
          </cell>
        </row>
        <row r="40">
          <cell r="N40" t="str">
            <v>positifs</v>
          </cell>
        </row>
        <row r="41">
          <cell r="N41" t="str">
            <v>/840</v>
          </cell>
        </row>
        <row r="42">
          <cell r="N42">
            <v>800</v>
          </cell>
        </row>
        <row r="43">
          <cell r="N43">
            <v>800</v>
          </cell>
        </row>
        <row r="44">
          <cell r="N44">
            <v>800</v>
          </cell>
        </row>
        <row r="45">
          <cell r="N45">
            <v>800</v>
          </cell>
        </row>
        <row r="46">
          <cell r="N46" t="str">
            <v>vide</v>
          </cell>
        </row>
        <row r="49">
          <cell r="N49" t="str">
            <v>positifs</v>
          </cell>
        </row>
        <row r="50">
          <cell r="N50" t="str">
            <v>/840</v>
          </cell>
        </row>
        <row r="51">
          <cell r="N51">
            <v>840</v>
          </cell>
        </row>
        <row r="52">
          <cell r="N52">
            <v>840</v>
          </cell>
        </row>
        <row r="53">
          <cell r="N53">
            <v>840</v>
          </cell>
        </row>
        <row r="54">
          <cell r="N54">
            <v>840</v>
          </cell>
        </row>
        <row r="55">
          <cell r="N55" t="str">
            <v>vide</v>
          </cell>
        </row>
        <row r="56">
          <cell r="N56" t="str">
            <v>vide</v>
          </cell>
        </row>
        <row r="57">
          <cell r="N57" t="str">
            <v>vide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bin GTS" id="{AE1A8503-3453-485D-B690-DF1EE0176ECE}" userId="Robin GTS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3-06T20:33:32.62" personId="{AE1A8503-3453-485D-B690-DF1EE0176ECE}" id="{3A7C0F8D-0DBC-4FF4-9221-7AA53935DA90}">
    <text>ATTENTION : Les désignations doivent correspondre au tableau</text>
  </threadedComment>
  <threadedComment ref="C9" dT="2024-03-05T14:48:01.54" personId="{AE1A8503-3453-485D-B690-DF1EE0176ECE}" id="{59FF9319-802C-447F-B859-D46E4CF80E0F}">
    <text>Nombre de point sur le total (Les Pts Négtifs sont enlevés du total)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05BA-0269-4DE1-9782-0C2A62DC26CD}">
  <sheetPr codeName="Feuil1"/>
  <dimension ref="A1:M22"/>
  <sheetViews>
    <sheetView tabSelected="1" zoomScale="76" zoomScaleNormal="76" zoomScaleSheetLayoutView="85" workbookViewId="0">
      <selection activeCell="H16" sqref="H16"/>
    </sheetView>
  </sheetViews>
  <sheetFormatPr baseColWidth="10" defaultRowHeight="14.5" x14ac:dyDescent="0.35"/>
  <cols>
    <col min="1" max="2" width="11.81640625" customWidth="1"/>
    <col min="3" max="3" width="10" customWidth="1"/>
    <col min="4" max="4" width="8.08984375" customWidth="1"/>
    <col min="5" max="5" width="4.453125" customWidth="1"/>
    <col min="6" max="6" width="7.54296875" customWidth="1"/>
    <col min="7" max="7" width="17.81640625" customWidth="1"/>
    <col min="8" max="8" width="25.26953125" customWidth="1"/>
    <col min="11" max="11" width="11.453125" customWidth="1"/>
  </cols>
  <sheetData>
    <row r="1" spans="1:13" ht="60.65" customHeight="1" x14ac:dyDescent="0.35">
      <c r="A1" s="36" t="s">
        <v>24</v>
      </c>
      <c r="B1" s="37"/>
      <c r="C1" s="37"/>
      <c r="D1" s="37"/>
      <c r="E1" s="37"/>
      <c r="F1" s="37"/>
      <c r="G1" s="37"/>
      <c r="H1" s="38"/>
    </row>
    <row r="3" spans="1:13" ht="33.65" customHeight="1" x14ac:dyDescent="0.35">
      <c r="A3" s="29" t="s">
        <v>21</v>
      </c>
      <c r="B3" s="30"/>
      <c r="C3" s="17">
        <f>[1]Feuil1!$A$4</f>
        <v>1</v>
      </c>
      <c r="D3" s="1"/>
      <c r="E3" s="39" t="s">
        <v>0</v>
      </c>
      <c r="F3" s="39"/>
      <c r="G3" s="18" t="str">
        <f>[1]Feuil1!D4</f>
        <v>Minime</v>
      </c>
      <c r="H3" s="2"/>
    </row>
    <row r="4" spans="1:13" ht="23" customHeight="1" x14ac:dyDescent="0.35">
      <c r="A4" s="1"/>
      <c r="B4" s="1"/>
      <c r="C4" s="1"/>
      <c r="D4" s="1"/>
      <c r="E4" s="1"/>
      <c r="F4" s="1"/>
      <c r="G4" s="1"/>
      <c r="H4" s="1"/>
    </row>
    <row r="5" spans="1:13" ht="41" customHeight="1" x14ac:dyDescent="0.35">
      <c r="A5" s="20"/>
      <c r="B5" s="20"/>
      <c r="C5" s="15" t="s">
        <v>28</v>
      </c>
      <c r="D5" s="46" t="str">
        <f>[1]Feuil1!$E$4</f>
        <v>CRL Pont du Château</v>
      </c>
      <c r="E5" s="46"/>
      <c r="F5" s="46"/>
      <c r="G5" s="47"/>
      <c r="H5" s="24"/>
    </row>
    <row r="6" spans="1:13" ht="32" customHeight="1" x14ac:dyDescent="0.35">
      <c r="A6" s="1"/>
      <c r="B6" s="42"/>
      <c r="C6" s="42"/>
      <c r="D6" s="42"/>
      <c r="E6" s="42"/>
      <c r="F6" s="45"/>
      <c r="G6" s="45"/>
      <c r="H6" s="1"/>
    </row>
    <row r="7" spans="1:13" ht="31.25" customHeight="1" x14ac:dyDescent="0.35">
      <c r="A7" s="14"/>
      <c r="B7" s="14"/>
      <c r="C7" s="16"/>
      <c r="D7" s="33" t="str">
        <f>[1]Feuil1!$B$4</f>
        <v>Simon</v>
      </c>
      <c r="E7" s="33"/>
      <c r="F7" s="43" t="str">
        <f>[1]Feuil1!$C$4</f>
        <v xml:space="preserve"> PATRAC</v>
      </c>
      <c r="G7" s="44"/>
      <c r="H7" s="13"/>
    </row>
    <row r="8" spans="1:13" x14ac:dyDescent="0.35">
      <c r="A8" s="1"/>
      <c r="B8" s="1"/>
      <c r="C8" s="1"/>
      <c r="D8" s="1"/>
      <c r="E8" s="1"/>
      <c r="F8" s="1"/>
      <c r="G8" s="1"/>
      <c r="H8" s="1"/>
    </row>
    <row r="9" spans="1:13" ht="49.25" customHeight="1" x14ac:dyDescent="0.35">
      <c r="A9" s="40" t="s">
        <v>26</v>
      </c>
      <c r="B9" s="41"/>
      <c r="C9" s="11" t="s">
        <v>6</v>
      </c>
      <c r="D9" s="11" t="s">
        <v>27</v>
      </c>
      <c r="E9" s="2"/>
      <c r="F9" s="2"/>
      <c r="G9" s="1"/>
      <c r="H9" s="1"/>
    </row>
    <row r="10" spans="1:13" ht="36.65" customHeight="1" x14ac:dyDescent="0.35">
      <c r="A10" s="26" t="s">
        <v>1</v>
      </c>
      <c r="B10" s="26"/>
      <c r="C10" s="12" t="e">
        <f>100-[1]Feuil1!$F$4</f>
        <v>#VALUE!</v>
      </c>
      <c r="D10" s="12" t="s">
        <v>4</v>
      </c>
      <c r="E10" s="10"/>
      <c r="F10" s="3"/>
      <c r="G10" s="1"/>
      <c r="H10" s="1"/>
    </row>
    <row r="11" spans="1:13" ht="36.65" customHeight="1" x14ac:dyDescent="0.35">
      <c r="A11" s="26" t="s">
        <v>2</v>
      </c>
      <c r="B11" s="26"/>
      <c r="C11" s="12">
        <f>200-[1]Feuil1!$I$4</f>
        <v>200</v>
      </c>
      <c r="D11" s="12" t="s">
        <v>5</v>
      </c>
      <c r="E11" s="10"/>
      <c r="F11" s="1"/>
      <c r="G11" s="9"/>
      <c r="H11" s="1"/>
      <c r="M11" s="8"/>
    </row>
    <row r="12" spans="1:13" ht="36.65" customHeight="1" x14ac:dyDescent="0.35">
      <c r="A12" s="26" t="s">
        <v>3</v>
      </c>
      <c r="B12" s="26"/>
      <c r="C12" s="12" t="e">
        <f>160-[1]Feuil1!$L$4</f>
        <v>#VALUE!</v>
      </c>
      <c r="D12" s="12" t="s">
        <v>32</v>
      </c>
      <c r="E12" s="10"/>
      <c r="F12" s="1"/>
      <c r="G12" s="9" t="str">
        <f>RIGHT(C3,2)</f>
        <v>1</v>
      </c>
      <c r="H12" s="1"/>
    </row>
    <row r="13" spans="1:13" ht="36.65" customHeight="1" x14ac:dyDescent="0.35">
      <c r="A13" s="34" t="s">
        <v>31</v>
      </c>
      <c r="B13" s="35"/>
      <c r="C13" s="12" t="e">
        <f>40-[1]Feuil1!$J$4</f>
        <v>#VALUE!</v>
      </c>
      <c r="D13" s="12" t="s">
        <v>30</v>
      </c>
      <c r="E13" s="10"/>
      <c r="F13" s="1"/>
      <c r="G13" s="1"/>
      <c r="H13" s="1"/>
    </row>
    <row r="14" spans="1:13" ht="36.65" customHeight="1" x14ac:dyDescent="0.35">
      <c r="A14" s="34" t="s">
        <v>33</v>
      </c>
      <c r="B14" s="35"/>
      <c r="C14" s="12" t="e">
        <f>40-[1]Feuil1!$K$4</f>
        <v>#VALUE!</v>
      </c>
      <c r="D14" s="12" t="s">
        <v>30</v>
      </c>
      <c r="E14" s="10"/>
      <c r="F14" s="1"/>
      <c r="G14" s="1"/>
      <c r="H14" s="1"/>
    </row>
    <row r="15" spans="1:13" ht="36.65" customHeight="1" x14ac:dyDescent="0.35">
      <c r="A15" s="26" t="s">
        <v>7</v>
      </c>
      <c r="B15" s="26"/>
      <c r="C15" s="12" t="e">
        <f>100-[1]Feuil1!$G$4</f>
        <v>#VALUE!</v>
      </c>
      <c r="D15" s="12" t="s">
        <v>4</v>
      </c>
      <c r="E15" s="10"/>
      <c r="F15" s="1"/>
      <c r="G15" s="1"/>
      <c r="H15" s="1"/>
    </row>
    <row r="16" spans="1:13" ht="36.65" customHeight="1" x14ac:dyDescent="0.35">
      <c r="A16" s="26" t="s">
        <v>34</v>
      </c>
      <c r="B16" s="26"/>
      <c r="C16" s="12">
        <f>200-[1]Feuil1!$H$4</f>
        <v>180</v>
      </c>
      <c r="D16" s="12" t="s">
        <v>5</v>
      </c>
      <c r="E16" s="10"/>
      <c r="F16" s="1"/>
      <c r="G16" s="1"/>
      <c r="H16" s="1"/>
    </row>
    <row r="17" spans="1:8" ht="36.65" customHeight="1" x14ac:dyDescent="0.35">
      <c r="A17" s="32" t="s">
        <v>10</v>
      </c>
      <c r="B17" s="32"/>
      <c r="C17" s="21">
        <f>[1]Feuil1!$N$4</f>
        <v>820</v>
      </c>
      <c r="D17" s="22" t="s">
        <v>27</v>
      </c>
      <c r="E17" s="27" t="s">
        <v>29</v>
      </c>
      <c r="F17" s="28"/>
      <c r="G17" s="28"/>
      <c r="H17" s="25">
        <f>[1]Feuil1!$M$4</f>
        <v>20</v>
      </c>
    </row>
    <row r="18" spans="1:8" ht="10.5" customHeight="1" x14ac:dyDescent="0.35">
      <c r="A18" s="1"/>
      <c r="B18" s="1"/>
      <c r="C18" s="1"/>
      <c r="D18" s="1"/>
      <c r="E18" s="1"/>
      <c r="F18" s="1"/>
      <c r="G18" s="1"/>
      <c r="H18" s="1"/>
    </row>
    <row r="19" spans="1:8" ht="21" customHeight="1" x14ac:dyDescent="0.35">
      <c r="A19" s="1"/>
      <c r="B19" s="1"/>
      <c r="C19" s="1"/>
      <c r="D19" s="1"/>
      <c r="E19" s="1"/>
      <c r="F19" s="1"/>
      <c r="G19" s="1"/>
      <c r="H19" s="1"/>
    </row>
    <row r="20" spans="1:8" ht="33" customHeight="1" x14ac:dyDescent="0.35">
      <c r="A20" s="31" t="s">
        <v>22</v>
      </c>
      <c r="B20" s="31"/>
      <c r="C20" s="31"/>
      <c r="D20" s="23">
        <f>[1]Feuil1!$O$4</f>
        <v>6</v>
      </c>
      <c r="E20" s="4" t="s">
        <v>8</v>
      </c>
      <c r="F20" s="19">
        <f>COUNT([1]Feuil1!$M$4:$M$20)</f>
        <v>6</v>
      </c>
      <c r="G20" s="4" t="s">
        <v>9</v>
      </c>
      <c r="H20" s="4"/>
    </row>
    <row r="21" spans="1:8" ht="21" customHeight="1" x14ac:dyDescent="0.35">
      <c r="A21" s="1"/>
      <c r="B21" s="1"/>
      <c r="C21" s="1"/>
      <c r="D21" s="4"/>
      <c r="E21" s="4"/>
      <c r="F21" s="4"/>
      <c r="G21" s="4"/>
      <c r="H21" s="4"/>
    </row>
    <row r="22" spans="1:8" ht="33" customHeight="1" x14ac:dyDescent="0.35">
      <c r="A22" s="31" t="s">
        <v>23</v>
      </c>
      <c r="B22" s="31"/>
      <c r="C22" s="31"/>
      <c r="D22" s="23">
        <f>[1]Feuil1!$P$4</f>
        <v>10</v>
      </c>
      <c r="E22" s="4" t="s">
        <v>8</v>
      </c>
      <c r="F22" s="19">
        <f>COUNT([1]Feuil1!$N$4:$N$60)</f>
        <v>16</v>
      </c>
      <c r="G22" s="4" t="s">
        <v>9</v>
      </c>
      <c r="H22" s="4"/>
    </row>
  </sheetData>
  <mergeCells count="20">
    <mergeCell ref="A1:H1"/>
    <mergeCell ref="E3:F3"/>
    <mergeCell ref="A9:B9"/>
    <mergeCell ref="A10:B10"/>
    <mergeCell ref="B6:E6"/>
    <mergeCell ref="F7:G7"/>
    <mergeCell ref="F6:G6"/>
    <mergeCell ref="D5:G5"/>
    <mergeCell ref="A11:B11"/>
    <mergeCell ref="E17:G17"/>
    <mergeCell ref="A3:B3"/>
    <mergeCell ref="A20:C20"/>
    <mergeCell ref="A22:C22"/>
    <mergeCell ref="A12:B12"/>
    <mergeCell ref="A15:B15"/>
    <mergeCell ref="A16:B16"/>
    <mergeCell ref="A17:B17"/>
    <mergeCell ref="D7:E7"/>
    <mergeCell ref="A13:B13"/>
    <mergeCell ref="A14:B14"/>
  </mergeCells>
  <pageMargins left="0.29527559055118113" right="0.29527559055118113" top="0.59055118110236227" bottom="0.59055118110236227" header="0.31496062992125984" footer="0.31496062992125984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2556-C638-4205-83D4-EF0335CFC23A}">
  <sheetPr codeName="Feuil2"/>
  <dimension ref="A3:E13"/>
  <sheetViews>
    <sheetView topLeftCell="A2" workbookViewId="0">
      <selection activeCell="C8" sqref="C8"/>
    </sheetView>
  </sheetViews>
  <sheetFormatPr baseColWidth="10" defaultRowHeight="14.5" x14ac:dyDescent="0.35"/>
  <cols>
    <col min="3" max="3" width="42.1796875" customWidth="1"/>
    <col min="4" max="4" width="14.1796875" customWidth="1"/>
  </cols>
  <sheetData>
    <row r="3" spans="1:5" ht="38.4" customHeight="1" x14ac:dyDescent="0.35">
      <c r="A3" t="s">
        <v>12</v>
      </c>
      <c r="C3" s="1" t="s">
        <v>11</v>
      </c>
      <c r="D3" s="1"/>
    </row>
    <row r="4" spans="1:5" ht="38.4" customHeight="1" x14ac:dyDescent="0.35">
      <c r="A4" s="5">
        <v>70</v>
      </c>
      <c r="C4" s="1" t="e">
        <v>#N/A</v>
      </c>
      <c r="D4" s="1" t="s">
        <v>13</v>
      </c>
    </row>
    <row r="5" spans="1:5" ht="38.4" customHeight="1" x14ac:dyDescent="0.35">
      <c r="A5" s="5"/>
      <c r="C5" s="1" t="e">
        <v>#N/A</v>
      </c>
      <c r="D5" s="1" t="s">
        <v>14</v>
      </c>
    </row>
    <row r="6" spans="1:5" ht="38.4" customHeight="1" x14ac:dyDescent="0.35">
      <c r="A6" s="5"/>
      <c r="C6" s="1" t="e">
        <v>#N/A</v>
      </c>
      <c r="D6" s="1" t="s">
        <v>15</v>
      </c>
    </row>
    <row r="7" spans="1:5" ht="38.4" customHeight="1" x14ac:dyDescent="0.35">
      <c r="A7" s="5"/>
      <c r="C7" s="1" t="e">
        <v>#N/A</v>
      </c>
      <c r="D7" s="1" t="s">
        <v>16</v>
      </c>
    </row>
    <row r="8" spans="1:5" ht="38.4" customHeight="1" x14ac:dyDescent="0.35">
      <c r="C8" s="1"/>
    </row>
    <row r="9" spans="1:5" ht="38.4" customHeight="1" x14ac:dyDescent="0.35">
      <c r="C9" s="6" t="str">
        <f>IF(NOT(ISERROR(C4)),C4,IF(NOT(ISERROR(C5)),C5,IF(NOT(ISERROR(C6)),C6,IF(NOT(ISERROR(C7)),C7,"AucunResult"))))</f>
        <v>AucunResult</v>
      </c>
      <c r="D9" s="48" t="s">
        <v>17</v>
      </c>
      <c r="E9" s="48"/>
    </row>
    <row r="10" spans="1:5" ht="38.4" customHeight="1" x14ac:dyDescent="0.35">
      <c r="C10" s="1" t="b">
        <f>ISERROR(C4)</f>
        <v>1</v>
      </c>
      <c r="D10" s="49" t="s">
        <v>18</v>
      </c>
      <c r="E10" s="49"/>
    </row>
    <row r="11" spans="1:5" ht="38.4" customHeight="1" x14ac:dyDescent="0.35">
      <c r="C11" s="6" t="e" cm="1">
        <f t="array" ref="C11">_xlfn.IFS(NOT(ISERROR(C4)),C4,NOT(ISERROR(C5)),C5,NOT(ISERROR(C6)),C6,NOT(ISERROR(C7)),C7)</f>
        <v>#N/A</v>
      </c>
      <c r="D11" s="49" t="s">
        <v>19</v>
      </c>
      <c r="E11" s="49"/>
    </row>
    <row r="12" spans="1:5" ht="38.4" customHeight="1" x14ac:dyDescent="0.35">
      <c r="C12" s="7" t="s">
        <v>25</v>
      </c>
      <c r="D12" s="48" t="s">
        <v>20</v>
      </c>
      <c r="E12" s="48"/>
    </row>
    <row r="13" spans="1:5" ht="38.4" customHeight="1" x14ac:dyDescent="0.35">
      <c r="C13" s="1"/>
      <c r="D13" s="49"/>
      <c r="E13" s="49"/>
    </row>
  </sheetData>
  <mergeCells count="5">
    <mergeCell ref="D9:E9"/>
    <mergeCell ref="D10:E10"/>
    <mergeCell ref="D11:E11"/>
    <mergeCell ref="D12:E12"/>
    <mergeCell ref="D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</vt:lpstr>
      <vt:lpstr>'02'!Zone_d_impression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GOUTTEFANGEAS;Pierre MICHEL</dc:creator>
  <cp:lastModifiedBy>Pierre MICHEL</cp:lastModifiedBy>
  <cp:lastPrinted>2025-01-11T06:35:57Z</cp:lastPrinted>
  <dcterms:created xsi:type="dcterms:W3CDTF">2020-01-23T19:42:20Z</dcterms:created>
  <dcterms:modified xsi:type="dcterms:W3CDTF">2025-02-28T14:25:49Z</dcterms:modified>
</cp:coreProperties>
</file>